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8800" windowHeight="11670" activeTab="0"/>
  </bookViews>
  <sheets>
    <sheet name="General Information" sheetId="1" r:id="rId1"/>
    <sheet name="Ref CTRL" sheetId="2" r:id="rId2"/>
  </sheets>
  <definedNames>
    <definedName name="_xlnm.Print_Area" localSheetId="0">'General Information'!$A$1:$I$40</definedName>
    <definedName name="_xlnm.Print_Titles" localSheetId="1">'Ref CTRL'!$2:$3</definedName>
  </definedNames>
  <calcPr fullCalcOnLoad="1"/>
</workbook>
</file>

<file path=xl/sharedStrings.xml><?xml version="1.0" encoding="utf-8"?>
<sst xmlns="http://schemas.openxmlformats.org/spreadsheetml/2006/main" count="81" uniqueCount="37">
  <si>
    <t>mean</t>
  </si>
  <si>
    <t>SD</t>
  </si>
  <si>
    <t>Conc/
replicate</t>
  </si>
  <si>
    <t>r1</t>
  </si>
  <si>
    <t>r2</t>
  </si>
  <si>
    <t>r3</t>
  </si>
  <si>
    <t>xx</t>
  </si>
  <si>
    <t>CV</t>
  </si>
  <si>
    <t>Criterion</t>
  </si>
  <si>
    <t>Laboratory</t>
  </si>
  <si>
    <t>Technician</t>
  </si>
  <si>
    <t>Treatment date</t>
  </si>
  <si>
    <t>Enter any comment or observations made during the run in the following section:</t>
  </si>
  <si>
    <t>xx</t>
  </si>
  <si>
    <t>NAC</t>
  </si>
  <si>
    <t>Criterion met?</t>
  </si>
  <si>
    <t>Information of NAC/NAL stock solurtion</t>
  </si>
  <si>
    <t>6.667 μM NAC stock solution</t>
  </si>
  <si>
    <t>6.667 μM NAL stock solution</t>
  </si>
  <si>
    <t>Preparation date</t>
  </si>
  <si>
    <t>NAL</t>
  </si>
  <si>
    <t>Reaction time</t>
  </si>
  <si>
    <t>0hr</t>
  </si>
  <si>
    <t>24hr</t>
  </si>
  <si>
    <t>Peak Area at NAC</t>
  </si>
  <si>
    <t>Peak Area at dimmer of NAC  (NAC-D)</t>
  </si>
  <si>
    <t>Peak Area
 (NAC)</t>
  </si>
  <si>
    <t>Peak Area
(NAC-D)</t>
  </si>
  <si>
    <t>Ratio of NAC
(NAC / (NAC + NAC-D))</t>
  </si>
  <si>
    <t>Ratio of NAC (NAC / (NAC + NAC-D))</t>
  </si>
  <si>
    <t>Ratio(%)  of NAC&gt; 90</t>
  </si>
  <si>
    <t>Ratio of 
24hr NAL
(24hr / 0hr)</t>
  </si>
  <si>
    <t>Ratio of 24hr NAL
(24hr / 0hr)</t>
  </si>
  <si>
    <t>Ratio(%)  of 24hr NAL&gt; 90</t>
  </si>
  <si>
    <t>Peak Area at NAL</t>
  </si>
  <si>
    <t xml:space="preserve">Peak Area
</t>
  </si>
  <si>
    <t>COMMENTS: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</si>
</sst>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* #,##0_-;\-* #,##0_-;_-* &quot;-&quot;_-;_-@_-"/>
    <numFmt numFmtId="190" formatCode="_-&quot;€&quot;* #,##0.00_-;\-&quot;€&quot;* #,##0.00_-;_-&quot;€&quot;* &quot;-&quot;??_-;_-@_-"/>
    <numFmt numFmtId="191" formatCode="_-* #,##0.00_-;\-* #,##0.00_-;_-* &quot;-&quot;??_-;_-@_-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_ "/>
    <numFmt numFmtId="202" formatCode="0.0_);[Red]\(0.0\)"/>
    <numFmt numFmtId="203" formatCode="0.0_ "/>
    <numFmt numFmtId="204" formatCode="0.00_);[Red]\(0.00\)"/>
    <numFmt numFmtId="205" formatCode="0.000_ "/>
    <numFmt numFmtId="206" formatCode="0_);[Red]\(0\)"/>
    <numFmt numFmtId="207" formatCode="0_ "/>
  </numFmts>
  <fonts count="40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30" borderId="4" applyNumberFormat="0" applyAlignment="0" applyProtection="0"/>
    <xf numFmtId="0" fontId="2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96" fontId="0" fillId="0" borderId="12" xfId="0" applyNumberFormat="1" applyFont="1" applyFill="1" applyBorder="1" applyAlignment="1" applyProtection="1">
      <alignment vertical="center"/>
      <protection/>
    </xf>
    <xf numFmtId="196" fontId="0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32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vertical="center" wrapText="1"/>
    </xf>
    <xf numFmtId="196" fontId="0" fillId="0" borderId="21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32" borderId="2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3" fillId="32" borderId="16" xfId="0" applyFont="1" applyFill="1" applyBorder="1" applyAlignment="1">
      <alignment vertical="center" wrapText="1"/>
    </xf>
    <xf numFmtId="0" fontId="3" fillId="0" borderId="24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32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25" xfId="0" applyFill="1" applyBorder="1" applyAlignment="1">
      <alignment vertical="center" wrapText="1"/>
    </xf>
    <xf numFmtId="0" fontId="3" fillId="32" borderId="19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/>
    </xf>
    <xf numFmtId="0" fontId="0" fillId="32" borderId="22" xfId="0" applyFont="1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32" borderId="15" xfId="0" applyFont="1" applyFill="1" applyBorder="1" applyAlignment="1">
      <alignment vertical="center"/>
    </xf>
    <xf numFmtId="0" fontId="0" fillId="32" borderId="28" xfId="0" applyFont="1" applyFill="1" applyBorder="1" applyAlignment="1">
      <alignment vertical="center"/>
    </xf>
    <xf numFmtId="0" fontId="0" fillId="32" borderId="11" xfId="0" applyFont="1" applyFill="1" applyBorder="1" applyAlignment="1">
      <alignment vertical="center"/>
    </xf>
    <xf numFmtId="0" fontId="0" fillId="32" borderId="29" xfId="0" applyFont="1" applyFill="1" applyBorder="1" applyAlignment="1">
      <alignment vertical="center"/>
    </xf>
    <xf numFmtId="0" fontId="0" fillId="32" borderId="30" xfId="0" applyFont="1" applyFill="1" applyBorder="1" applyAlignment="1">
      <alignment vertical="center"/>
    </xf>
    <xf numFmtId="0" fontId="0" fillId="32" borderId="0" xfId="0" applyFont="1" applyFill="1" applyBorder="1" applyAlignment="1">
      <alignment vertical="center"/>
    </xf>
    <xf numFmtId="0" fontId="0" fillId="32" borderId="31" xfId="0" applyFont="1" applyFill="1" applyBorder="1" applyAlignment="1">
      <alignment vertical="center"/>
    </xf>
    <xf numFmtId="0" fontId="0" fillId="32" borderId="32" xfId="0" applyFill="1" applyBorder="1" applyAlignment="1">
      <alignment vertical="center"/>
    </xf>
    <xf numFmtId="0" fontId="0" fillId="32" borderId="33" xfId="0" applyFont="1" applyFill="1" applyBorder="1" applyAlignment="1">
      <alignment vertical="center"/>
    </xf>
    <xf numFmtId="0" fontId="0" fillId="32" borderId="25" xfId="0" applyFont="1" applyFill="1" applyBorder="1" applyAlignment="1">
      <alignment vertical="center"/>
    </xf>
    <xf numFmtId="0" fontId="0" fillId="32" borderId="34" xfId="0" applyFont="1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32" borderId="22" xfId="0" applyFill="1" applyBorder="1" applyAlignment="1">
      <alignment vertical="center" wrapText="1"/>
    </xf>
    <xf numFmtId="0" fontId="0" fillId="32" borderId="22" xfId="0" applyFont="1" applyFill="1" applyBorder="1" applyAlignment="1">
      <alignment vertical="center"/>
    </xf>
    <xf numFmtId="0" fontId="0" fillId="32" borderId="16" xfId="0" applyFont="1" applyFill="1" applyBorder="1" applyAlignment="1">
      <alignment vertical="center"/>
    </xf>
    <xf numFmtId="203" fontId="0" fillId="0" borderId="22" xfId="0" applyNumberFormat="1" applyFont="1" applyFill="1" applyBorder="1" applyAlignment="1">
      <alignment vertical="center"/>
    </xf>
    <xf numFmtId="203" fontId="0" fillId="0" borderId="35" xfId="0" applyNumberFormat="1" applyFont="1" applyFill="1" applyBorder="1" applyAlignment="1">
      <alignment vertical="center"/>
    </xf>
    <xf numFmtId="203" fontId="0" fillId="0" borderId="27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5" fillId="33" borderId="39" xfId="0" applyFont="1" applyFill="1" applyBorder="1" applyAlignment="1">
      <alignment horizontal="left" vertical="top" readingOrder="1"/>
    </xf>
    <xf numFmtId="0" fontId="3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203" fontId="3" fillId="0" borderId="42" xfId="0" applyNumberFormat="1" applyFont="1" applyFill="1" applyBorder="1" applyAlignment="1">
      <alignment horizontal="center" vertical="center"/>
    </xf>
    <xf numFmtId="203" fontId="3" fillId="0" borderId="43" xfId="0" applyNumberFormat="1" applyFont="1" applyFill="1" applyBorder="1" applyAlignment="1">
      <alignment horizontal="center" vertical="center"/>
    </xf>
    <xf numFmtId="203" fontId="3" fillId="0" borderId="44" xfId="0" applyNumberFormat="1" applyFont="1" applyFill="1" applyBorder="1" applyAlignment="1">
      <alignment horizontal="center" vertical="center"/>
    </xf>
    <xf numFmtId="203" fontId="3" fillId="0" borderId="14" xfId="0" applyNumberFormat="1" applyFont="1" applyFill="1" applyBorder="1" applyAlignment="1">
      <alignment horizontal="center" vertical="center"/>
    </xf>
    <xf numFmtId="203" fontId="3" fillId="0" borderId="12" xfId="0" applyNumberFormat="1" applyFont="1" applyFill="1" applyBorder="1" applyAlignment="1">
      <alignment horizontal="center" vertical="center"/>
    </xf>
    <xf numFmtId="203" fontId="3" fillId="0" borderId="21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203" fontId="3" fillId="0" borderId="45" xfId="0" applyNumberFormat="1" applyFont="1" applyFill="1" applyBorder="1" applyAlignment="1">
      <alignment horizontal="center" vertical="center"/>
    </xf>
    <xf numFmtId="203" fontId="3" fillId="0" borderId="46" xfId="0" applyNumberFormat="1" applyFont="1" applyFill="1" applyBorder="1" applyAlignment="1">
      <alignment horizontal="center" vertical="center"/>
    </xf>
    <xf numFmtId="203" fontId="3" fillId="0" borderId="47" xfId="0" applyNumberFormat="1" applyFont="1" applyFill="1" applyBorder="1" applyAlignment="1">
      <alignment horizontal="center" vertical="center"/>
    </xf>
    <xf numFmtId="203" fontId="3" fillId="0" borderId="48" xfId="0" applyNumberFormat="1" applyFont="1" applyFill="1" applyBorder="1" applyAlignment="1">
      <alignment horizontal="center" vertical="center"/>
    </xf>
    <xf numFmtId="203" fontId="3" fillId="0" borderId="49" xfId="0" applyNumberFormat="1" applyFont="1" applyFill="1" applyBorder="1" applyAlignment="1">
      <alignment horizontal="center" vertical="center"/>
    </xf>
    <xf numFmtId="203" fontId="3" fillId="0" borderId="50" xfId="0" applyNumberFormat="1" applyFont="1" applyFill="1" applyBorder="1" applyAlignment="1">
      <alignment horizontal="center" vertical="center"/>
    </xf>
    <xf numFmtId="203" fontId="3" fillId="0" borderId="51" xfId="0" applyNumberFormat="1" applyFont="1" applyFill="1" applyBorder="1" applyAlignment="1">
      <alignment horizontal="center" vertical="center"/>
    </xf>
    <xf numFmtId="203" fontId="3" fillId="0" borderId="52" xfId="0" applyNumberFormat="1" applyFont="1" applyFill="1" applyBorder="1" applyAlignment="1">
      <alignment horizontal="center" vertical="center"/>
    </xf>
    <xf numFmtId="203" fontId="3" fillId="0" borderId="53" xfId="0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49" fontId="3" fillId="32" borderId="45" xfId="0" applyNumberFormat="1" applyFont="1" applyFill="1" applyBorder="1" applyAlignment="1">
      <alignment horizontal="center" vertical="center"/>
    </xf>
    <xf numFmtId="0" fontId="3" fillId="32" borderId="45" xfId="0" applyFont="1" applyFill="1" applyBorder="1" applyAlignment="1">
      <alignment horizontal="center" vertical="center"/>
    </xf>
    <xf numFmtId="203" fontId="3" fillId="32" borderId="43" xfId="0" applyNumberFormat="1" applyFont="1" applyFill="1" applyBorder="1" applyAlignment="1">
      <alignment horizontal="center" vertical="center"/>
    </xf>
    <xf numFmtId="203" fontId="3" fillId="32" borderId="12" xfId="0" applyNumberFormat="1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32" borderId="3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49" fontId="0" fillId="0" borderId="5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203" fontId="0" fillId="0" borderId="30" xfId="0" applyNumberFormat="1" applyFont="1" applyFill="1" applyBorder="1" applyAlignment="1">
      <alignment horizontal="center" vertical="center"/>
    </xf>
    <xf numFmtId="203" fontId="0" fillId="0" borderId="0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32" borderId="30" xfId="0" applyNumberFormat="1" applyFont="1" applyFill="1" applyBorder="1" applyAlignment="1">
      <alignment horizontal="center" vertical="center"/>
    </xf>
    <xf numFmtId="49" fontId="0" fillId="32" borderId="0" xfId="0" applyNumberFormat="1" applyFont="1" applyFill="1" applyBorder="1" applyAlignment="1">
      <alignment horizontal="center" vertical="center"/>
    </xf>
    <xf numFmtId="49" fontId="0" fillId="32" borderId="3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35" borderId="30" xfId="0" applyNumberFormat="1" applyFont="1" applyFill="1" applyBorder="1" applyAlignment="1">
      <alignment horizontal="center" vertical="center"/>
    </xf>
    <xf numFmtId="49" fontId="0" fillId="35" borderId="0" xfId="0" applyNumberFormat="1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49" fontId="0" fillId="35" borderId="55" xfId="0" applyNumberFormat="1" applyFont="1" applyFill="1" applyBorder="1" applyAlignment="1">
      <alignment horizontal="center" vertical="center"/>
    </xf>
    <xf numFmtId="49" fontId="0" fillId="35" borderId="15" xfId="0" applyNumberFormat="1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3" fillId="34" borderId="59" xfId="0" applyFont="1" applyFill="1" applyBorder="1" applyAlignment="1">
      <alignment horizontal="center" vertical="center"/>
    </xf>
    <xf numFmtId="0" fontId="3" fillId="34" borderId="6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203" fontId="3" fillId="0" borderId="13" xfId="0" applyNumberFormat="1" applyFont="1" applyFill="1" applyBorder="1" applyAlignment="1">
      <alignment horizontal="center" vertical="center"/>
    </xf>
    <xf numFmtId="49" fontId="0" fillId="35" borderId="31" xfId="0" applyNumberFormat="1" applyFont="1" applyFill="1" applyBorder="1" applyAlignment="1">
      <alignment horizontal="center" vertical="center"/>
    </xf>
    <xf numFmtId="203" fontId="0" fillId="0" borderId="33" xfId="0" applyNumberFormat="1" applyFont="1" applyFill="1" applyBorder="1" applyAlignment="1">
      <alignment horizontal="center" vertical="center"/>
    </xf>
    <xf numFmtId="203" fontId="0" fillId="0" borderId="2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0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1.7109375" style="0" customWidth="1"/>
    <col min="2" max="2" width="16.8515625" style="0" customWidth="1"/>
    <col min="3" max="3" width="18.8515625" style="0" customWidth="1"/>
    <col min="4" max="4" width="21.421875" style="0" customWidth="1"/>
    <col min="5" max="5" width="10.7109375" style="0" customWidth="1"/>
    <col min="6" max="6" width="11.57421875" style="0" customWidth="1"/>
    <col min="8" max="8" width="10.140625" style="0" customWidth="1"/>
    <col min="9" max="9" width="1.7109375" style="0" customWidth="1"/>
  </cols>
  <sheetData>
    <row r="2" spans="2:8" ht="19.5" customHeight="1">
      <c r="B2" s="63" t="s">
        <v>9</v>
      </c>
      <c r="C2" s="64"/>
      <c r="D2" s="65"/>
      <c r="E2" s="65"/>
      <c r="F2" s="65"/>
      <c r="G2" s="65"/>
      <c r="H2" s="65"/>
    </row>
    <row r="3" spans="2:8" ht="19.5" customHeight="1">
      <c r="B3" s="63" t="s">
        <v>10</v>
      </c>
      <c r="C3" s="64"/>
      <c r="D3" s="65"/>
      <c r="E3" s="65"/>
      <c r="F3" s="65"/>
      <c r="G3" s="65"/>
      <c r="H3" s="65"/>
    </row>
    <row r="4" spans="2:8" ht="19.5" customHeight="1">
      <c r="B4" s="63" t="s">
        <v>11</v>
      </c>
      <c r="C4" s="64"/>
      <c r="D4" s="65"/>
      <c r="E4" s="65"/>
      <c r="F4" s="65"/>
      <c r="G4" s="65"/>
      <c r="H4" s="65"/>
    </row>
    <row r="8" ht="15.75" customHeight="1">
      <c r="B8" s="10" t="s">
        <v>16</v>
      </c>
    </row>
    <row r="10" spans="2:8" ht="15.75" customHeight="1">
      <c r="B10" s="60"/>
      <c r="C10" s="60"/>
      <c r="D10" s="61" t="s">
        <v>19</v>
      </c>
      <c r="E10" s="61"/>
      <c r="F10" s="61"/>
      <c r="G10" s="61"/>
      <c r="H10" s="61"/>
    </row>
    <row r="11" spans="2:8" ht="24.75" customHeight="1">
      <c r="B11" s="59" t="s">
        <v>17</v>
      </c>
      <c r="C11" s="59"/>
      <c r="D11" s="62"/>
      <c r="E11" s="62"/>
      <c r="F11" s="62"/>
      <c r="G11" s="62"/>
      <c r="H11" s="62"/>
    </row>
    <row r="12" spans="2:8" ht="24.75" customHeight="1">
      <c r="B12" s="59" t="s">
        <v>18</v>
      </c>
      <c r="C12" s="59"/>
      <c r="D12" s="62"/>
      <c r="E12" s="62"/>
      <c r="F12" s="62"/>
      <c r="G12" s="62"/>
      <c r="H12" s="62"/>
    </row>
    <row r="16" ht="12">
      <c r="B16" t="s">
        <v>12</v>
      </c>
    </row>
    <row r="18" spans="2:8" ht="12">
      <c r="B18" s="58" t="s">
        <v>36</v>
      </c>
      <c r="C18" s="58"/>
      <c r="D18" s="58"/>
      <c r="E18" s="58"/>
      <c r="F18" s="58"/>
      <c r="G18" s="58"/>
      <c r="H18" s="58"/>
    </row>
    <row r="19" spans="2:8" ht="12">
      <c r="B19" s="58"/>
      <c r="C19" s="58"/>
      <c r="D19" s="58"/>
      <c r="E19" s="58"/>
      <c r="F19" s="58"/>
      <c r="G19" s="58"/>
      <c r="H19" s="58"/>
    </row>
    <row r="20" spans="2:8" ht="12">
      <c r="B20" s="58"/>
      <c r="C20" s="58"/>
      <c r="D20" s="58"/>
      <c r="E20" s="58"/>
      <c r="F20" s="58"/>
      <c r="G20" s="58"/>
      <c r="H20" s="58"/>
    </row>
    <row r="21" spans="2:8" ht="12">
      <c r="B21" s="58"/>
      <c r="C21" s="58"/>
      <c r="D21" s="58"/>
      <c r="E21" s="58"/>
      <c r="F21" s="58"/>
      <c r="G21" s="58"/>
      <c r="H21" s="58"/>
    </row>
    <row r="22" spans="2:8" ht="12">
      <c r="B22" s="58"/>
      <c r="C22" s="58"/>
      <c r="D22" s="58"/>
      <c r="E22" s="58"/>
      <c r="F22" s="58"/>
      <c r="G22" s="58"/>
      <c r="H22" s="58"/>
    </row>
    <row r="23" spans="2:8" ht="12">
      <c r="B23" s="58"/>
      <c r="C23" s="58"/>
      <c r="D23" s="58"/>
      <c r="E23" s="58"/>
      <c r="F23" s="58"/>
      <c r="G23" s="58"/>
      <c r="H23" s="58"/>
    </row>
    <row r="24" spans="2:8" ht="12">
      <c r="B24" s="58"/>
      <c r="C24" s="58"/>
      <c r="D24" s="58"/>
      <c r="E24" s="58"/>
      <c r="F24" s="58"/>
      <c r="G24" s="58"/>
      <c r="H24" s="58"/>
    </row>
    <row r="25" spans="2:8" ht="12">
      <c r="B25" s="58"/>
      <c r="C25" s="58"/>
      <c r="D25" s="58"/>
      <c r="E25" s="58"/>
      <c r="F25" s="58"/>
      <c r="G25" s="58"/>
      <c r="H25" s="58"/>
    </row>
    <row r="26" spans="2:8" ht="12">
      <c r="B26" s="58"/>
      <c r="C26" s="58"/>
      <c r="D26" s="58"/>
      <c r="E26" s="58"/>
      <c r="F26" s="58"/>
      <c r="G26" s="58"/>
      <c r="H26" s="58"/>
    </row>
    <row r="27" spans="2:8" ht="12">
      <c r="B27" s="58"/>
      <c r="C27" s="58"/>
      <c r="D27" s="58"/>
      <c r="E27" s="58"/>
      <c r="F27" s="58"/>
      <c r="G27" s="58"/>
      <c r="H27" s="58"/>
    </row>
    <row r="28" spans="2:8" ht="12">
      <c r="B28" s="58"/>
      <c r="C28" s="58"/>
      <c r="D28" s="58"/>
      <c r="E28" s="58"/>
      <c r="F28" s="58"/>
      <c r="G28" s="58"/>
      <c r="H28" s="58"/>
    </row>
    <row r="29" spans="2:8" ht="12">
      <c r="B29" s="58"/>
      <c r="C29" s="58"/>
      <c r="D29" s="58"/>
      <c r="E29" s="58"/>
      <c r="F29" s="58"/>
      <c r="G29" s="58"/>
      <c r="H29" s="58"/>
    </row>
    <row r="30" spans="2:8" ht="12">
      <c r="B30" s="58"/>
      <c r="C30" s="58"/>
      <c r="D30" s="58"/>
      <c r="E30" s="58"/>
      <c r="F30" s="58"/>
      <c r="G30" s="58"/>
      <c r="H30" s="58"/>
    </row>
    <row r="31" spans="2:8" ht="12">
      <c r="B31" s="58"/>
      <c r="C31" s="58"/>
      <c r="D31" s="58"/>
      <c r="E31" s="58"/>
      <c r="F31" s="58"/>
      <c r="G31" s="58"/>
      <c r="H31" s="58"/>
    </row>
    <row r="32" spans="2:8" ht="12">
      <c r="B32" s="58"/>
      <c r="C32" s="58"/>
      <c r="D32" s="58"/>
      <c r="E32" s="58"/>
      <c r="F32" s="58"/>
      <c r="G32" s="58"/>
      <c r="H32" s="58"/>
    </row>
    <row r="33" spans="2:8" ht="12">
      <c r="B33" s="58"/>
      <c r="C33" s="58"/>
      <c r="D33" s="58"/>
      <c r="E33" s="58"/>
      <c r="F33" s="58"/>
      <c r="G33" s="58"/>
      <c r="H33" s="58"/>
    </row>
    <row r="34" spans="2:8" ht="12">
      <c r="B34" s="58"/>
      <c r="C34" s="58"/>
      <c r="D34" s="58"/>
      <c r="E34" s="58"/>
      <c r="F34" s="58"/>
      <c r="G34" s="58"/>
      <c r="H34" s="58"/>
    </row>
    <row r="35" spans="2:8" ht="12">
      <c r="B35" s="58"/>
      <c r="C35" s="58"/>
      <c r="D35" s="58"/>
      <c r="E35" s="58"/>
      <c r="F35" s="58"/>
      <c r="G35" s="58"/>
      <c r="H35" s="58"/>
    </row>
    <row r="36" spans="2:8" ht="12">
      <c r="B36" s="58"/>
      <c r="C36" s="58"/>
      <c r="D36" s="58"/>
      <c r="E36" s="58"/>
      <c r="F36" s="58"/>
      <c r="G36" s="58"/>
      <c r="H36" s="58"/>
    </row>
    <row r="37" spans="2:8" ht="12">
      <c r="B37" s="58"/>
      <c r="C37" s="58"/>
      <c r="D37" s="58"/>
      <c r="E37" s="58"/>
      <c r="F37" s="58"/>
      <c r="G37" s="58"/>
      <c r="H37" s="58"/>
    </row>
    <row r="38" spans="2:8" ht="12">
      <c r="B38" s="58"/>
      <c r="C38" s="58"/>
      <c r="D38" s="58"/>
      <c r="E38" s="58"/>
      <c r="F38" s="58"/>
      <c r="G38" s="58"/>
      <c r="H38" s="58"/>
    </row>
    <row r="39" spans="2:8" ht="12">
      <c r="B39" s="58"/>
      <c r="C39" s="58"/>
      <c r="D39" s="58"/>
      <c r="E39" s="58"/>
      <c r="F39" s="58"/>
      <c r="G39" s="58"/>
      <c r="H39" s="58"/>
    </row>
    <row r="40" spans="2:8" ht="12">
      <c r="B40" s="58"/>
      <c r="C40" s="58"/>
      <c r="D40" s="58"/>
      <c r="E40" s="58"/>
      <c r="F40" s="58"/>
      <c r="G40" s="58"/>
      <c r="H40" s="58"/>
    </row>
  </sheetData>
  <sheetProtection password="875B" sheet="1"/>
  <protectedRanges>
    <protectedRange sqref="D2:H4" name="範囲1"/>
    <protectedRange sqref="D11:E12" name="範囲2"/>
    <protectedRange sqref="B18:D40" name="範囲1_1"/>
  </protectedRanges>
  <mergeCells count="13">
    <mergeCell ref="B4:C4"/>
    <mergeCell ref="D4:H4"/>
    <mergeCell ref="B3:C3"/>
    <mergeCell ref="B2:C2"/>
    <mergeCell ref="D2:H2"/>
    <mergeCell ref="D3:H3"/>
    <mergeCell ref="B18:H40"/>
    <mergeCell ref="B12:C12"/>
    <mergeCell ref="B11:C11"/>
    <mergeCell ref="B10:C10"/>
    <mergeCell ref="D10:H10"/>
    <mergeCell ref="D12:H12"/>
    <mergeCell ref="D11:H11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showGridLines="0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A1" sqref="A1:T1"/>
    </sheetView>
  </sheetViews>
  <sheetFormatPr defaultColWidth="11.421875" defaultRowHeight="12.75"/>
  <cols>
    <col min="1" max="1" width="15.7109375" style="1" customWidth="1"/>
    <col min="2" max="2" width="9.28125" style="2" customWidth="1"/>
    <col min="3" max="5" width="4.421875" style="8" customWidth="1"/>
    <col min="6" max="8" width="6.8515625" style="8" customWidth="1"/>
    <col min="9" max="11" width="4.421875" style="8" customWidth="1"/>
    <col min="12" max="14" width="6.8515625" style="8" customWidth="1"/>
    <col min="15" max="15" width="14.140625" style="2" customWidth="1"/>
    <col min="16" max="18" width="7.7109375" style="2" customWidth="1"/>
    <col min="19" max="19" width="24.7109375" style="2" customWidth="1"/>
    <col min="20" max="20" width="16.8515625" style="2" customWidth="1"/>
    <col min="21" max="16384" width="11.421875" style="2" customWidth="1"/>
  </cols>
  <sheetData>
    <row r="1" spans="1:20" ht="19.5" customHeight="1" thickBot="1" thickTop="1">
      <c r="A1" s="133" t="s">
        <v>14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5"/>
    </row>
    <row r="2" spans="1:20" ht="33" customHeight="1">
      <c r="A2" s="123" t="s">
        <v>21</v>
      </c>
      <c r="B2" s="125" t="s">
        <v>2</v>
      </c>
      <c r="C2" s="111" t="s">
        <v>24</v>
      </c>
      <c r="D2" s="112"/>
      <c r="E2" s="112"/>
      <c r="F2" s="74" t="s">
        <v>26</v>
      </c>
      <c r="G2" s="75"/>
      <c r="H2" s="75"/>
      <c r="I2" s="111" t="s">
        <v>25</v>
      </c>
      <c r="J2" s="112"/>
      <c r="K2" s="112"/>
      <c r="L2" s="74" t="s">
        <v>27</v>
      </c>
      <c r="M2" s="75"/>
      <c r="N2" s="75"/>
      <c r="O2" s="72" t="s">
        <v>29</v>
      </c>
      <c r="P2" s="74" t="s">
        <v>28</v>
      </c>
      <c r="Q2" s="75"/>
      <c r="R2" s="75"/>
      <c r="S2" s="127" t="s">
        <v>8</v>
      </c>
      <c r="T2" s="129" t="s">
        <v>15</v>
      </c>
    </row>
    <row r="3" spans="1:20" ht="45.75" customHeight="1" thickBot="1">
      <c r="A3" s="124"/>
      <c r="B3" s="126"/>
      <c r="C3" s="113"/>
      <c r="D3" s="114"/>
      <c r="E3" s="114"/>
      <c r="F3" s="3" t="s">
        <v>0</v>
      </c>
      <c r="G3" s="4" t="s">
        <v>1</v>
      </c>
      <c r="H3" s="4" t="s">
        <v>7</v>
      </c>
      <c r="I3" s="113"/>
      <c r="J3" s="114"/>
      <c r="K3" s="114"/>
      <c r="L3" s="3" t="s">
        <v>0</v>
      </c>
      <c r="M3" s="4" t="s">
        <v>1</v>
      </c>
      <c r="N3" s="4" t="s">
        <v>7</v>
      </c>
      <c r="O3" s="73"/>
      <c r="P3" s="3" t="s">
        <v>0</v>
      </c>
      <c r="Q3" s="4" t="s">
        <v>1</v>
      </c>
      <c r="R3" s="4" t="s">
        <v>7</v>
      </c>
      <c r="S3" s="128"/>
      <c r="T3" s="130"/>
    </row>
    <row r="4" spans="1:20" s="5" customFormat="1" ht="12.75">
      <c r="A4" s="25" t="s">
        <v>22</v>
      </c>
      <c r="B4" s="23"/>
      <c r="C4" s="115"/>
      <c r="D4" s="116"/>
      <c r="E4" s="116"/>
      <c r="F4" s="138" t="e">
        <f>AVERAGE(C5:E7)</f>
        <v>#DIV/0!</v>
      </c>
      <c r="G4" s="67" t="e">
        <f>STDEV(C5:E7)</f>
        <v>#DIV/0!</v>
      </c>
      <c r="H4" s="79" t="e">
        <f>G4/F4</f>
        <v>#DIV/0!</v>
      </c>
      <c r="I4" s="115"/>
      <c r="J4" s="116"/>
      <c r="K4" s="116"/>
      <c r="L4" s="138" t="e">
        <f>AVERAGE(I5:K7)</f>
        <v>#DIV/0!</v>
      </c>
      <c r="M4" s="67" t="e">
        <f>STDEV(I5:K7)</f>
        <v>#DIV/0!</v>
      </c>
      <c r="N4" s="70" t="e">
        <f>M4/L4</f>
        <v>#DIV/0!</v>
      </c>
      <c r="O4" s="20"/>
      <c r="P4" s="76" t="e">
        <f>AVERAGE(O5:O7)</f>
        <v>#VALUE!</v>
      </c>
      <c r="Q4" s="67" t="e">
        <f>STDEV(M5:O7)</f>
        <v>#VALUE!</v>
      </c>
      <c r="R4" s="79" t="e">
        <f>Q4/P4</f>
        <v>#VALUE!</v>
      </c>
      <c r="S4" s="27"/>
      <c r="T4" s="30"/>
    </row>
    <row r="5" spans="1:20" s="5" customFormat="1" ht="15" customHeight="1">
      <c r="A5" s="54"/>
      <c r="B5" s="6" t="s">
        <v>3</v>
      </c>
      <c r="C5" s="117" t="s">
        <v>13</v>
      </c>
      <c r="D5" s="118"/>
      <c r="E5" s="118"/>
      <c r="F5" s="86"/>
      <c r="G5" s="67"/>
      <c r="H5" s="79"/>
      <c r="I5" s="117" t="s">
        <v>6</v>
      </c>
      <c r="J5" s="118"/>
      <c r="K5" s="118"/>
      <c r="L5" s="86"/>
      <c r="M5" s="67"/>
      <c r="N5" s="70"/>
      <c r="O5" s="51" t="e">
        <f>C5/(C5+I5)*100</f>
        <v>#VALUE!</v>
      </c>
      <c r="P5" s="76"/>
      <c r="Q5" s="67"/>
      <c r="R5" s="79"/>
      <c r="S5" s="28" t="s">
        <v>30</v>
      </c>
      <c r="T5" s="15" t="e">
        <f>IF(P4&gt;90,"YES","Not Met")</f>
        <v>#VALUE!</v>
      </c>
    </row>
    <row r="6" spans="1:20" s="5" customFormat="1" ht="15" customHeight="1">
      <c r="A6" s="55"/>
      <c r="B6" s="6" t="s">
        <v>4</v>
      </c>
      <c r="C6" s="117" t="s">
        <v>6</v>
      </c>
      <c r="D6" s="118"/>
      <c r="E6" s="118"/>
      <c r="F6" s="86"/>
      <c r="G6" s="67"/>
      <c r="H6" s="79"/>
      <c r="I6" s="117" t="s">
        <v>6</v>
      </c>
      <c r="J6" s="118"/>
      <c r="K6" s="118"/>
      <c r="L6" s="86"/>
      <c r="M6" s="67"/>
      <c r="N6" s="70"/>
      <c r="O6" s="51" t="e">
        <f>C6/(C6+I6)*100</f>
        <v>#VALUE!</v>
      </c>
      <c r="P6" s="76"/>
      <c r="Q6" s="67"/>
      <c r="R6" s="79"/>
      <c r="S6" s="18"/>
      <c r="T6" s="15"/>
    </row>
    <row r="7" spans="1:20" s="5" customFormat="1" ht="13.5" thickBot="1">
      <c r="A7" s="56"/>
      <c r="B7" s="7" t="s">
        <v>5</v>
      </c>
      <c r="C7" s="117" t="s">
        <v>6</v>
      </c>
      <c r="D7" s="118"/>
      <c r="E7" s="118"/>
      <c r="F7" s="139"/>
      <c r="G7" s="78"/>
      <c r="H7" s="80"/>
      <c r="I7" s="117" t="s">
        <v>6</v>
      </c>
      <c r="J7" s="118"/>
      <c r="K7" s="118"/>
      <c r="L7" s="139"/>
      <c r="M7" s="78"/>
      <c r="N7" s="140"/>
      <c r="O7" s="52" t="e">
        <f>C7/(C7+I7)*100</f>
        <v>#VALUE!</v>
      </c>
      <c r="P7" s="77"/>
      <c r="Q7" s="78"/>
      <c r="R7" s="80"/>
      <c r="S7" s="19"/>
      <c r="T7" s="21"/>
    </row>
    <row r="8" spans="1:20" s="5" customFormat="1" ht="12.75">
      <c r="A8" s="25" t="s">
        <v>23</v>
      </c>
      <c r="B8" s="9"/>
      <c r="C8" s="119"/>
      <c r="D8" s="120"/>
      <c r="E8" s="120"/>
      <c r="F8" s="85" t="e">
        <f>AVERAGE(C9:E11)</f>
        <v>#DIV/0!</v>
      </c>
      <c r="G8" s="66" t="e">
        <f>STDEV(C9:E11)</f>
        <v>#DIV/0!</v>
      </c>
      <c r="H8" s="83" t="e">
        <f>G8/F8</f>
        <v>#DIV/0!</v>
      </c>
      <c r="I8" s="119"/>
      <c r="J8" s="120"/>
      <c r="K8" s="120"/>
      <c r="L8" s="85" t="e">
        <f>AVERAGE(I9:K11)</f>
        <v>#DIV/0!</v>
      </c>
      <c r="M8" s="66" t="e">
        <f>STDEV(I9:K11)</f>
        <v>#DIV/0!</v>
      </c>
      <c r="N8" s="69" t="e">
        <f>M8/L8</f>
        <v>#DIV/0!</v>
      </c>
      <c r="O8" s="20"/>
      <c r="P8" s="81" t="e">
        <f>AVERAGE(M9:O11)</f>
        <v>#VALUE!</v>
      </c>
      <c r="Q8" s="66" t="e">
        <f>STDEV(M9:O11)</f>
        <v>#VALUE!</v>
      </c>
      <c r="R8" s="83" t="e">
        <f>Q8/P8</f>
        <v>#VALUE!</v>
      </c>
      <c r="S8" s="11"/>
      <c r="T8" s="16"/>
    </row>
    <row r="9" spans="1:20" s="5" customFormat="1" ht="15" customHeight="1">
      <c r="A9" s="54"/>
      <c r="B9" s="6" t="s">
        <v>3</v>
      </c>
      <c r="C9" s="117" t="s">
        <v>6</v>
      </c>
      <c r="D9" s="118"/>
      <c r="E9" s="118"/>
      <c r="F9" s="86"/>
      <c r="G9" s="67"/>
      <c r="H9" s="79"/>
      <c r="I9" s="117" t="s">
        <v>6</v>
      </c>
      <c r="J9" s="118"/>
      <c r="K9" s="118"/>
      <c r="L9" s="86"/>
      <c r="M9" s="67"/>
      <c r="N9" s="70"/>
      <c r="O9" s="51" t="e">
        <f>C9/(C9+I9)*100</f>
        <v>#VALUE!</v>
      </c>
      <c r="P9" s="76"/>
      <c r="Q9" s="67"/>
      <c r="R9" s="79"/>
      <c r="S9" s="28" t="s">
        <v>30</v>
      </c>
      <c r="T9" s="15" t="e">
        <f>IF(P8&gt;90,"YES","Not Met")</f>
        <v>#VALUE!</v>
      </c>
    </row>
    <row r="10" spans="1:20" s="5" customFormat="1" ht="15" customHeight="1">
      <c r="A10" s="55"/>
      <c r="B10" s="6" t="s">
        <v>4</v>
      </c>
      <c r="C10" s="117" t="s">
        <v>6</v>
      </c>
      <c r="D10" s="118"/>
      <c r="E10" s="118"/>
      <c r="F10" s="86"/>
      <c r="G10" s="67"/>
      <c r="H10" s="79"/>
      <c r="I10" s="117" t="s">
        <v>6</v>
      </c>
      <c r="J10" s="118"/>
      <c r="K10" s="118"/>
      <c r="L10" s="86"/>
      <c r="M10" s="67"/>
      <c r="N10" s="70"/>
      <c r="O10" s="51" t="e">
        <f>C10/(C10+I10)*100</f>
        <v>#VALUE!</v>
      </c>
      <c r="P10" s="76"/>
      <c r="Q10" s="67"/>
      <c r="R10" s="79"/>
      <c r="S10" s="19"/>
      <c r="T10" s="21"/>
    </row>
    <row r="11" spans="1:20" s="5" customFormat="1" ht="13.5" thickBot="1">
      <c r="A11" s="57"/>
      <c r="B11" s="17" t="s">
        <v>5</v>
      </c>
      <c r="C11" s="121" t="s">
        <v>6</v>
      </c>
      <c r="D11" s="122"/>
      <c r="E11" s="122"/>
      <c r="F11" s="87"/>
      <c r="G11" s="68"/>
      <c r="H11" s="84"/>
      <c r="I11" s="121" t="s">
        <v>6</v>
      </c>
      <c r="J11" s="122"/>
      <c r="K11" s="122"/>
      <c r="L11" s="87"/>
      <c r="M11" s="68"/>
      <c r="N11" s="71"/>
      <c r="O11" s="53" t="e">
        <f>C11/(C11+I11)*100</f>
        <v>#VALUE!</v>
      </c>
      <c r="P11" s="82"/>
      <c r="Q11" s="68"/>
      <c r="R11" s="84"/>
      <c r="S11" s="29"/>
      <c r="T11" s="31"/>
    </row>
    <row r="12" spans="1:20" ht="19.5" customHeight="1" thickBot="1" thickTop="1">
      <c r="A12" s="92" t="s">
        <v>20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4"/>
    </row>
    <row r="13" spans="1:20" ht="33" customHeight="1">
      <c r="A13" s="123" t="s">
        <v>21</v>
      </c>
      <c r="B13" s="125" t="s">
        <v>2</v>
      </c>
      <c r="C13" s="111" t="s">
        <v>34</v>
      </c>
      <c r="D13" s="112"/>
      <c r="E13" s="112"/>
      <c r="F13" s="74" t="s">
        <v>35</v>
      </c>
      <c r="G13" s="75"/>
      <c r="H13" s="75"/>
      <c r="I13" s="104" t="s">
        <v>31</v>
      </c>
      <c r="J13" s="105"/>
      <c r="K13" s="105"/>
      <c r="L13" s="95" t="s">
        <v>32</v>
      </c>
      <c r="M13" s="96"/>
      <c r="N13" s="97"/>
      <c r="O13" s="131"/>
      <c r="P13" s="35"/>
      <c r="Q13" s="35"/>
      <c r="R13" s="36"/>
      <c r="S13" s="127" t="s">
        <v>8</v>
      </c>
      <c r="T13" s="136" t="s">
        <v>15</v>
      </c>
    </row>
    <row r="14" spans="1:20" ht="45.75" customHeight="1" thickBot="1">
      <c r="A14" s="124"/>
      <c r="B14" s="126"/>
      <c r="C14" s="113"/>
      <c r="D14" s="114"/>
      <c r="E14" s="114"/>
      <c r="F14" s="3" t="s">
        <v>0</v>
      </c>
      <c r="G14" s="4" t="s">
        <v>1</v>
      </c>
      <c r="H14" s="4" t="s">
        <v>7</v>
      </c>
      <c r="I14" s="106"/>
      <c r="J14" s="107"/>
      <c r="K14" s="107"/>
      <c r="L14" s="3" t="s">
        <v>0</v>
      </c>
      <c r="M14" s="4" t="s">
        <v>1</v>
      </c>
      <c r="N14" s="4" t="s">
        <v>7</v>
      </c>
      <c r="O14" s="132"/>
      <c r="P14" s="37"/>
      <c r="Q14" s="37"/>
      <c r="R14" s="38"/>
      <c r="S14" s="128"/>
      <c r="T14" s="137"/>
    </row>
    <row r="15" spans="1:20" s="5" customFormat="1" ht="12.75">
      <c r="A15" s="25" t="s">
        <v>22</v>
      </c>
      <c r="B15" s="23"/>
      <c r="C15" s="115"/>
      <c r="D15" s="116"/>
      <c r="E15" s="141"/>
      <c r="F15" s="138" t="e">
        <f>AVERAGE(C16:E18)</f>
        <v>#DIV/0!</v>
      </c>
      <c r="G15" s="67" t="e">
        <f>STDEV(C16:E18)</f>
        <v>#DIV/0!</v>
      </c>
      <c r="H15" s="79" t="e">
        <f>G15/F15</f>
        <v>#DIV/0!</v>
      </c>
      <c r="I15" s="108"/>
      <c r="J15" s="109"/>
      <c r="K15" s="110"/>
      <c r="L15" s="88"/>
      <c r="M15" s="90"/>
      <c r="N15" s="91"/>
      <c r="O15" s="39"/>
      <c r="P15" s="40"/>
      <c r="Q15" s="40"/>
      <c r="R15" s="41"/>
      <c r="S15" s="33"/>
      <c r="T15" s="24"/>
    </row>
    <row r="16" spans="1:20" s="5" customFormat="1" ht="15" customHeight="1">
      <c r="A16" s="54"/>
      <c r="B16" s="6" t="s">
        <v>3</v>
      </c>
      <c r="C16" s="117" t="s">
        <v>6</v>
      </c>
      <c r="D16" s="118"/>
      <c r="E16" s="118"/>
      <c r="F16" s="86"/>
      <c r="G16" s="67"/>
      <c r="H16" s="79"/>
      <c r="I16" s="98"/>
      <c r="J16" s="99"/>
      <c r="K16" s="99"/>
      <c r="L16" s="89"/>
      <c r="M16" s="90"/>
      <c r="N16" s="91"/>
      <c r="O16" s="39"/>
      <c r="P16" s="40"/>
      <c r="Q16" s="40"/>
      <c r="R16" s="41"/>
      <c r="S16" s="46"/>
      <c r="T16" s="47"/>
    </row>
    <row r="17" spans="1:20" s="5" customFormat="1" ht="15" customHeight="1">
      <c r="A17" s="55"/>
      <c r="B17" s="6" t="s">
        <v>4</v>
      </c>
      <c r="C17" s="117" t="s">
        <v>6</v>
      </c>
      <c r="D17" s="118"/>
      <c r="E17" s="118"/>
      <c r="F17" s="86"/>
      <c r="G17" s="67"/>
      <c r="H17" s="79"/>
      <c r="I17" s="98"/>
      <c r="J17" s="99"/>
      <c r="K17" s="99"/>
      <c r="L17" s="89"/>
      <c r="M17" s="90"/>
      <c r="N17" s="91"/>
      <c r="O17" s="39"/>
      <c r="P17" s="40"/>
      <c r="Q17" s="40"/>
      <c r="R17" s="41"/>
      <c r="S17" s="48"/>
      <c r="T17" s="47"/>
    </row>
    <row r="18" spans="1:20" s="5" customFormat="1" ht="13.5" thickBot="1">
      <c r="A18" s="55"/>
      <c r="B18" s="6" t="s">
        <v>5</v>
      </c>
      <c r="C18" s="117" t="s">
        <v>6</v>
      </c>
      <c r="D18" s="118"/>
      <c r="E18" s="118"/>
      <c r="F18" s="86"/>
      <c r="G18" s="67"/>
      <c r="H18" s="79"/>
      <c r="I18" s="98"/>
      <c r="J18" s="99"/>
      <c r="K18" s="99"/>
      <c r="L18" s="89"/>
      <c r="M18" s="90"/>
      <c r="N18" s="91"/>
      <c r="O18" s="39"/>
      <c r="P18" s="40"/>
      <c r="Q18" s="40"/>
      <c r="R18" s="41"/>
      <c r="S18" s="49"/>
      <c r="T18" s="50"/>
    </row>
    <row r="19" spans="1:20" s="5" customFormat="1" ht="12.75">
      <c r="A19" s="25" t="s">
        <v>23</v>
      </c>
      <c r="B19" s="9"/>
      <c r="C19" s="119"/>
      <c r="D19" s="120"/>
      <c r="E19" s="120"/>
      <c r="F19" s="85" t="e">
        <f>AVERAGE(C20:E22)</f>
        <v>#DIV/0!</v>
      </c>
      <c r="G19" s="66" t="e">
        <f>STDEV(C20:E22)</f>
        <v>#DIV/0!</v>
      </c>
      <c r="H19" s="83" t="e">
        <f>G19/F19</f>
        <v>#DIV/0!</v>
      </c>
      <c r="I19" s="100"/>
      <c r="J19" s="101"/>
      <c r="K19" s="101"/>
      <c r="L19" s="81" t="e">
        <f>AVERAGE(I20:K22)</f>
        <v>#VALUE!</v>
      </c>
      <c r="M19" s="66" t="e">
        <f>STDEV(I20:K22)</f>
        <v>#VALUE!</v>
      </c>
      <c r="N19" s="69" t="e">
        <f>M19/L19</f>
        <v>#VALUE!</v>
      </c>
      <c r="O19" s="42"/>
      <c r="P19" s="35"/>
      <c r="Q19" s="35"/>
      <c r="R19" s="36"/>
      <c r="S19" s="22"/>
      <c r="T19" s="14"/>
    </row>
    <row r="20" spans="1:20" s="5" customFormat="1" ht="15" customHeight="1">
      <c r="A20" s="54"/>
      <c r="B20" s="6" t="s">
        <v>3</v>
      </c>
      <c r="C20" s="117" t="s">
        <v>6</v>
      </c>
      <c r="D20" s="118"/>
      <c r="E20" s="118"/>
      <c r="F20" s="86"/>
      <c r="G20" s="67"/>
      <c r="H20" s="79"/>
      <c r="I20" s="102" t="e">
        <f>C20/F15*100</f>
        <v>#VALUE!</v>
      </c>
      <c r="J20" s="103"/>
      <c r="K20" s="103"/>
      <c r="L20" s="76"/>
      <c r="M20" s="67"/>
      <c r="N20" s="70"/>
      <c r="O20" s="39"/>
      <c r="P20" s="40"/>
      <c r="Q20" s="40"/>
      <c r="R20" s="41"/>
      <c r="S20" s="32" t="s">
        <v>33</v>
      </c>
      <c r="T20" s="12" t="e">
        <f>IF(L19&gt;90,"YES","Not Met")</f>
        <v>#VALUE!</v>
      </c>
    </row>
    <row r="21" spans="1:20" s="5" customFormat="1" ht="15" customHeight="1">
      <c r="A21" s="55"/>
      <c r="B21" s="6" t="s">
        <v>4</v>
      </c>
      <c r="C21" s="117" t="s">
        <v>6</v>
      </c>
      <c r="D21" s="118"/>
      <c r="E21" s="118"/>
      <c r="F21" s="86"/>
      <c r="G21" s="67"/>
      <c r="H21" s="79"/>
      <c r="I21" s="102" t="e">
        <f>C21/F15*100</f>
        <v>#VALUE!</v>
      </c>
      <c r="J21" s="103"/>
      <c r="K21" s="103"/>
      <c r="L21" s="76"/>
      <c r="M21" s="67"/>
      <c r="N21" s="70"/>
      <c r="O21" s="39"/>
      <c r="P21" s="40"/>
      <c r="Q21" s="40"/>
      <c r="R21" s="41"/>
      <c r="S21" s="20"/>
      <c r="T21" s="26"/>
    </row>
    <row r="22" spans="1:20" s="5" customFormat="1" ht="13.5" thickBot="1">
      <c r="A22" s="57"/>
      <c r="B22" s="17" t="s">
        <v>5</v>
      </c>
      <c r="C22" s="121" t="s">
        <v>6</v>
      </c>
      <c r="D22" s="122"/>
      <c r="E22" s="122"/>
      <c r="F22" s="87"/>
      <c r="G22" s="68"/>
      <c r="H22" s="84"/>
      <c r="I22" s="142" t="e">
        <f>C22/F15*100</f>
        <v>#VALUE!</v>
      </c>
      <c r="J22" s="143"/>
      <c r="K22" s="143"/>
      <c r="L22" s="82"/>
      <c r="M22" s="68"/>
      <c r="N22" s="71"/>
      <c r="O22" s="43"/>
      <c r="P22" s="44"/>
      <c r="Q22" s="44"/>
      <c r="R22" s="45"/>
      <c r="S22" s="34"/>
      <c r="T22" s="13"/>
    </row>
    <row r="23" ht="13.5" thickTop="1"/>
  </sheetData>
  <sheetProtection password="871B" sheet="1"/>
  <protectedRanges>
    <protectedRange sqref="C16:E18 C20:E22 I9:K11 C9:E11 I16:K18 C5:E7 I5:K7 I20:K22" name="範囲1"/>
  </protectedRanges>
  <mergeCells count="83">
    <mergeCell ref="L19:L22"/>
    <mergeCell ref="H15:H18"/>
    <mergeCell ref="G15:G18"/>
    <mergeCell ref="F15:F18"/>
    <mergeCell ref="A2:A3"/>
    <mergeCell ref="B2:B3"/>
    <mergeCell ref="C22:E22"/>
    <mergeCell ref="H19:H22"/>
    <mergeCell ref="C20:E20"/>
    <mergeCell ref="G19:G22"/>
    <mergeCell ref="F19:F22"/>
    <mergeCell ref="I22:K22"/>
    <mergeCell ref="C21:E21"/>
    <mergeCell ref="C11:E11"/>
    <mergeCell ref="C19:E19"/>
    <mergeCell ref="C5:E5"/>
    <mergeCell ref="C4:E4"/>
    <mergeCell ref="C7:E7"/>
    <mergeCell ref="C9:E9"/>
    <mergeCell ref="C10:E10"/>
    <mergeCell ref="C8:E8"/>
    <mergeCell ref="C18:E18"/>
    <mergeCell ref="L4:L7"/>
    <mergeCell ref="M4:M7"/>
    <mergeCell ref="H4:H7"/>
    <mergeCell ref="G8:G11"/>
    <mergeCell ref="H8:H11"/>
    <mergeCell ref="C15:E15"/>
    <mergeCell ref="C16:E16"/>
    <mergeCell ref="C17:E17"/>
    <mergeCell ref="M8:M11"/>
    <mergeCell ref="A1:T1"/>
    <mergeCell ref="S13:S14"/>
    <mergeCell ref="T13:T14"/>
    <mergeCell ref="C2:E3"/>
    <mergeCell ref="F4:F7"/>
    <mergeCell ref="F13:H13"/>
    <mergeCell ref="C6:E6"/>
    <mergeCell ref="N4:N7"/>
    <mergeCell ref="N8:N11"/>
    <mergeCell ref="F8:F11"/>
    <mergeCell ref="I11:K11"/>
    <mergeCell ref="A13:A14"/>
    <mergeCell ref="B13:B14"/>
    <mergeCell ref="C13:E14"/>
    <mergeCell ref="S2:S3"/>
    <mergeCell ref="T2:T3"/>
    <mergeCell ref="O13:O14"/>
    <mergeCell ref="F2:H2"/>
    <mergeCell ref="G4:G7"/>
    <mergeCell ref="I5:K5"/>
    <mergeCell ref="I6:K6"/>
    <mergeCell ref="I7:K7"/>
    <mergeCell ref="I8:K8"/>
    <mergeCell ref="I9:K9"/>
    <mergeCell ref="I10:K10"/>
    <mergeCell ref="I19:K19"/>
    <mergeCell ref="I20:K20"/>
    <mergeCell ref="I21:K21"/>
    <mergeCell ref="I13:K14"/>
    <mergeCell ref="I15:K15"/>
    <mergeCell ref="I16:K16"/>
    <mergeCell ref="I17:K17"/>
    <mergeCell ref="L2:N2"/>
    <mergeCell ref="L8:L11"/>
    <mergeCell ref="L15:L18"/>
    <mergeCell ref="M15:M18"/>
    <mergeCell ref="N15:N18"/>
    <mergeCell ref="A12:T12"/>
    <mergeCell ref="L13:N13"/>
    <mergeCell ref="I18:K18"/>
    <mergeCell ref="I2:K3"/>
    <mergeCell ref="I4:K4"/>
    <mergeCell ref="M19:M22"/>
    <mergeCell ref="N19:N22"/>
    <mergeCell ref="O2:O3"/>
    <mergeCell ref="P2:R2"/>
    <mergeCell ref="P4:P7"/>
    <mergeCell ref="Q4:Q7"/>
    <mergeCell ref="R4:R7"/>
    <mergeCell ref="P8:P11"/>
    <mergeCell ref="Q8:Q11"/>
    <mergeCell ref="R8:R11"/>
  </mergeCells>
  <conditionalFormatting sqref="C23:G65536 G13 F13:F14 C13 G2 F2:F3 C2 I23:M65536 P2:P3 Q2 I13 M2 L2:L3 I2 L13:L14">
    <cfRule type="cellIs" priority="5" dxfId="0" operator="lessThan" stopIfTrue="1">
      <formula>70</formula>
    </cfRule>
  </conditionalFormatting>
  <conditionalFormatting sqref="H15:H22 H4:H11 R4:R11 N4:N11 N15:N22">
    <cfRule type="cellIs" priority="7" dxfId="2" operator="greaterThanOrEqual" stopIfTrue="1">
      <formula>0.1</formula>
    </cfRule>
  </conditionalFormatting>
  <conditionalFormatting sqref="T11 T5:T6 T9 T22 T16:T17 T20">
    <cfRule type="cellIs" priority="10" dxfId="1" operator="equal" stopIfTrue="1">
      <formula>"YES"</formula>
    </cfRule>
    <cfRule type="cellIs" priority="11" dxfId="0" operator="equal" stopIfTrue="1">
      <formula>"Not Met"</formula>
    </cfRule>
  </conditionalFormatting>
  <printOptions/>
  <pageMargins left="0.5905511811023623" right="0.5905511811023623" top="0.3937007874015748" bottom="0.3937007874015748" header="0.1968503937007874" footer="0.1968503937007874"/>
  <pageSetup fitToHeight="5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L'OREAL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 Ovigne</dc:creator>
  <cp:keywords/>
  <dc:description/>
  <cp:lastModifiedBy>Ryosuke Kon</cp:lastModifiedBy>
  <cp:lastPrinted>2016-10-07T01:53:45Z</cp:lastPrinted>
  <dcterms:created xsi:type="dcterms:W3CDTF">2010-01-27T08:25:53Z</dcterms:created>
  <dcterms:modified xsi:type="dcterms:W3CDTF">2019-11-08T06:53:10Z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